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<sst xmlns="http://schemas.openxmlformats.org/spreadsheetml/2006/main" count="494" uniqueCount="175">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</sst>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5\&#1048;&#1057;%20&#1059;&#1044;&#1057;\B1_2023_05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8\&#1048;&#1057;%20&#1059;&#1044;&#1057;\B1_2023_08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8\&#1048;&#1057;%20&#1059;&#1044;&#1057;\B1_2023_08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9\&#1048;&#1057;%20&#1059;&#1044;&#1057;\B1_2023_09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9\&#1048;&#1057;%20&#1059;&#1044;&#1057;\B1_2023_09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45199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1572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2806400</v>
          </cell>
          <cell r="G187">
            <v>1534527</v>
          </cell>
          <cell r="H187">
            <v>0</v>
          </cell>
          <cell r="I187">
            <v>0</v>
          </cell>
          <cell r="J187">
            <v>231343</v>
          </cell>
        </row>
        <row r="190">
          <cell r="E190">
            <v>330000</v>
          </cell>
          <cell r="G190">
            <v>12435</v>
          </cell>
          <cell r="H190">
            <v>0</v>
          </cell>
          <cell r="I190">
            <v>0</v>
          </cell>
          <cell r="J190">
            <v>101</v>
          </cell>
        </row>
        <row r="196">
          <cell r="E196">
            <v>525000</v>
          </cell>
          <cell r="G196">
            <v>0</v>
          </cell>
          <cell r="H196">
            <v>0</v>
          </cell>
          <cell r="I196">
            <v>0</v>
          </cell>
          <cell r="J196">
            <v>324546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484057</v>
          </cell>
          <cell r="H205">
            <v>0</v>
          </cell>
          <cell r="I205">
            <v>8293</v>
          </cell>
          <cell r="J205">
            <v>0</v>
          </cell>
        </row>
        <row r="223">
          <cell r="E223">
            <v>85000</v>
          </cell>
          <cell r="G223">
            <v>81297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76400</v>
          </cell>
          <cell r="G276">
            <v>66371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3600</v>
          </cell>
          <cell r="G284">
            <v>3600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4797400</v>
          </cell>
          <cell r="G375">
            <v>2189008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555990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-8293</v>
          </cell>
          <cell r="H591">
            <v>0</v>
          </cell>
          <cell r="I591">
            <v>8293</v>
          </cell>
          <cell r="J591">
            <v>0</v>
          </cell>
        </row>
        <row r="594">
          <cell r="E594">
            <v>0</v>
          </cell>
          <cell r="G594">
            <v>-8293</v>
          </cell>
          <cell r="I594">
            <v>8293</v>
          </cell>
          <cell r="J594">
            <v>0</v>
          </cell>
        </row>
        <row r="605">
          <cell r="B605" t="str">
            <v>30.09.2023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45199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5000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30.09.2023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2" zoomScaleNormal="62" zoomScalePageLayoutView="0" workbookViewId="0" topLeftCell="B6">
      <selection activeCell="G15" sqref="G1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45199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1572</v>
      </c>
      <c r="G22" s="103">
        <f t="shared" si="0"/>
        <v>1572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1572</v>
      </c>
      <c r="G25" s="128">
        <f aca="true" t="shared" si="2" ref="G25:M25">+G26+G30+G31+G32+G33</f>
        <v>1572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'[4]OTCHET'!E106</f>
        <v>0</v>
      </c>
      <c r="F31" s="168">
        <f t="shared" si="1"/>
        <v>0</v>
      </c>
      <c r="G31" s="169">
        <f>'[4]OTCHET'!G106</f>
        <v>0</v>
      </c>
      <c r="H31" s="170">
        <f>'[4]OTCHET'!H106</f>
        <v>0</v>
      </c>
      <c r="I31" s="170">
        <f>'[4]OTCHET'!I106</f>
        <v>0</v>
      </c>
      <c r="J31" s="171">
        <f>'[4]OTCHET'!J106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'[4]OTCHET'!E110+'[4]OTCHET'!E119+'[4]OTCHET'!E135+'[4]OTCHET'!E136</f>
        <v>0</v>
      </c>
      <c r="F32" s="168">
        <f t="shared" si="1"/>
        <v>1572</v>
      </c>
      <c r="G32" s="169">
        <f>'[4]OTCHET'!G110+'[4]OTCHET'!G119+'[4]OTCHET'!G135+'[4]OTCHET'!G136</f>
        <v>1572</v>
      </c>
      <c r="H32" s="170">
        <f>'[4]OTCHET'!H110+'[4]OTCHET'!H119+'[4]OTCHET'!H135+'[4]OTCHET'!H136</f>
        <v>0</v>
      </c>
      <c r="I32" s="170">
        <f>'[4]OTCHET'!I110+'[4]OTCHET'!I119+'[4]OTCHET'!I135+'[4]OTCHET'!I136</f>
        <v>0</v>
      </c>
      <c r="J32" s="171">
        <f>'[4]OTCHET'!J110+'[4]OTCHET'!J119+'[4]OTCHET'!J135+'[4]OTCHET'!J136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'[4]OTCHET'!E123</f>
        <v>0</v>
      </c>
      <c r="F33" s="120">
        <f t="shared" si="1"/>
        <v>0</v>
      </c>
      <c r="G33" s="121">
        <f>'[4]OTCHET'!G123</f>
        <v>0</v>
      </c>
      <c r="H33" s="122">
        <f>'[4]OTCHET'!H123</f>
        <v>0</v>
      </c>
      <c r="I33" s="122">
        <f>'[4]OTCHET'!I123</f>
        <v>0</v>
      </c>
      <c r="J33" s="123">
        <f>'[4]OTCHET'!J123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+'[4]OTCHET'!E137</f>
        <v>0</v>
      </c>
      <c r="F36" s="191">
        <f t="shared" si="1"/>
        <v>0</v>
      </c>
      <c r="G36" s="192">
        <f>+'[4]OTCHET'!G137</f>
        <v>0</v>
      </c>
      <c r="H36" s="193">
        <f>+'[4]OTCHET'!H137</f>
        <v>0</v>
      </c>
      <c r="I36" s="193">
        <f>+'[4]OTCHET'!I137</f>
        <v>0</v>
      </c>
      <c r="J36" s="194">
        <f>+'[4]OTCHET'!J137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'[4]OTCHET'!E140+'[4]OTCHET'!E149+'[4]OTCHET'!E158</f>
        <v>0</v>
      </c>
      <c r="F37" s="199">
        <f t="shared" si="1"/>
        <v>0</v>
      </c>
      <c r="G37" s="200">
        <f>'[4]OTCHET'!G140+'[4]OTCHET'!G149+'[4]OTCHET'!G158</f>
        <v>0</v>
      </c>
      <c r="H37" s="201">
        <f>'[4]OTCHET'!H140+'[4]OTCHET'!H149+'[4]OTCHET'!H158</f>
        <v>0</v>
      </c>
      <c r="I37" s="201">
        <f>'[4]OTCHET'!I140+'[4]OTCHET'!I149+'[4]OTCHET'!I158</f>
        <v>0</v>
      </c>
      <c r="J37" s="202">
        <f>'[4]OTCHET'!J140+'[4]OTCHET'!J149+'[4]OTCHET'!J158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4797400</v>
      </c>
      <c r="F38" s="209">
        <f t="shared" si="3"/>
        <v>2746570</v>
      </c>
      <c r="G38" s="210">
        <f t="shared" si="3"/>
        <v>2182287</v>
      </c>
      <c r="H38" s="211">
        <f t="shared" si="3"/>
        <v>0</v>
      </c>
      <c r="I38" s="211">
        <f t="shared" si="3"/>
        <v>8293</v>
      </c>
      <c r="J38" s="212">
        <f t="shared" si="3"/>
        <v>555990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3661400</v>
      </c>
      <c r="F39" s="221">
        <f t="shared" si="4"/>
        <v>2102952</v>
      </c>
      <c r="G39" s="222">
        <f t="shared" si="4"/>
        <v>1546962</v>
      </c>
      <c r="H39" s="223">
        <f t="shared" si="4"/>
        <v>0</v>
      </c>
      <c r="I39" s="223">
        <f t="shared" si="4"/>
        <v>0</v>
      </c>
      <c r="J39" s="224">
        <f t="shared" si="4"/>
        <v>555990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'[4]OTCHET'!E187</f>
        <v>2806400</v>
      </c>
      <c r="F40" s="229">
        <f t="shared" si="1"/>
        <v>1765870</v>
      </c>
      <c r="G40" s="230">
        <f>'[4]OTCHET'!G187</f>
        <v>1534527</v>
      </c>
      <c r="H40" s="231">
        <f>'[4]OTCHET'!H187</f>
        <v>0</v>
      </c>
      <c r="I40" s="231">
        <f>'[4]OTCHET'!I187</f>
        <v>0</v>
      </c>
      <c r="J40" s="232">
        <f>'[4]OTCHET'!J187</f>
        <v>231343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'[4]OTCHET'!E190</f>
        <v>330000</v>
      </c>
      <c r="F41" s="237">
        <f t="shared" si="1"/>
        <v>12536</v>
      </c>
      <c r="G41" s="238">
        <f>'[4]OTCHET'!G190</f>
        <v>12435</v>
      </c>
      <c r="H41" s="239">
        <f>'[4]OTCHET'!H190</f>
        <v>0</v>
      </c>
      <c r="I41" s="239">
        <f>'[4]OTCHET'!I190</f>
        <v>0</v>
      </c>
      <c r="J41" s="240">
        <f>'[4]OTCHET'!J190</f>
        <v>101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+'[4]OTCHET'!E196+'[4]OTCHET'!E204</f>
        <v>525000</v>
      </c>
      <c r="F42" s="244">
        <f t="shared" si="1"/>
        <v>324546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324546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+'[4]OTCHET'!E205+'[4]OTCHET'!E223+'[4]OTCHET'!E271</f>
        <v>1056000</v>
      </c>
      <c r="F43" s="250">
        <f t="shared" si="1"/>
        <v>573647</v>
      </c>
      <c r="G43" s="251">
        <f>+'[4]OTCHET'!G205+'[4]OTCHET'!G223+'[4]OTCHET'!G271</f>
        <v>565354</v>
      </c>
      <c r="H43" s="252">
        <f>+'[4]OTCHET'!H205+'[4]OTCHET'!H223+'[4]OTCHET'!H271</f>
        <v>0</v>
      </c>
      <c r="I43" s="252">
        <f>+'[4]OTCHET'!I205+'[4]OTCHET'!I223+'[4]OTCHET'!I271</f>
        <v>8293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'[4]OTCHET'!E275+'[4]OTCHET'!E276+'[4]OTCHET'!E284+'[4]OTCHET'!E287</f>
        <v>80000</v>
      </c>
      <c r="F49" s="168">
        <f t="shared" si="1"/>
        <v>69971</v>
      </c>
      <c r="G49" s="169">
        <f>'[4]OTCHET'!G275+'[4]OTCHET'!G276+'[4]OTCHET'!G284+'[4]OTCHET'!G287</f>
        <v>69971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4797400</v>
      </c>
      <c r="F56" s="293">
        <f t="shared" si="5"/>
        <v>2744998</v>
      </c>
      <c r="G56" s="294">
        <f t="shared" si="5"/>
        <v>2189008</v>
      </c>
      <c r="H56" s="295">
        <f t="shared" si="5"/>
        <v>0</v>
      </c>
      <c r="I56" s="296">
        <f t="shared" si="5"/>
        <v>0</v>
      </c>
      <c r="J56" s="297">
        <f t="shared" si="5"/>
        <v>555990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+'[4]OTCHET'!E361+'[4]OTCHET'!E375+'[4]OTCHET'!E388</f>
        <v>4797400</v>
      </c>
      <c r="F57" s="299">
        <f t="shared" si="1"/>
        <v>2189008</v>
      </c>
      <c r="G57" s="300">
        <f>+'[4]OTCHET'!G361+'[4]OTCHET'!G375+'[4]OTCHET'!G388</f>
        <v>2189008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'[4]OTCHET'!E412</f>
        <v>0</v>
      </c>
      <c r="F62" s="199">
        <f t="shared" si="1"/>
        <v>555990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555990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8293</v>
      </c>
      <c r="H64" s="338">
        <f t="shared" si="6"/>
        <v>0</v>
      </c>
      <c r="I64" s="338">
        <f t="shared" si="6"/>
        <v>-8293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-8293</v>
      </c>
      <c r="H66" s="350">
        <f>SUM(+H68+H76+H77+H84+H85+H86+H89+H90+H91+H92+H93+H94+H95)</f>
        <v>0</v>
      </c>
      <c r="I66" s="350">
        <f>SUM(+I68+I76+I77+I84+I85+I86+I89+I90+I91+I92+I93+I94+I95)</f>
        <v>8293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+'[4]OTCHET'!E521+'[4]OTCHET'!E524+'[4]OTCHET'!E544</f>
        <v>0</v>
      </c>
      <c r="F88" s="382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-8293</v>
      </c>
      <c r="H95" s="122">
        <f>'[4]OTCHET'!H591</f>
        <v>0</v>
      </c>
      <c r="I95" s="122">
        <f>'[4]OTCHET'!I591</f>
        <v>8293</v>
      </c>
      <c r="J95" s="123">
        <f>'[4]OTCHET'!J591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-8293</v>
      </c>
      <c r="H96" s="398">
        <f>+'[4]OTCHET'!H594</f>
        <v>0</v>
      </c>
      <c r="I96" s="398">
        <f>+'[4]OTCHET'!I594</f>
        <v>8293</v>
      </c>
      <c r="J96" s="399">
        <f>+'[4]OTCHET'!J594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02/8004544</v>
      </c>
      <c r="H107" s="427" t="str">
        <f>+'[4]OTCHET'!F605</f>
        <v>02/8004502</v>
      </c>
      <c r="I107" s="428"/>
      <c r="J107" s="429" t="str">
        <f>+'[4]OTCHET'!B605</f>
        <v>30.09.2023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6" zoomScaleNormal="66" zoomScalePageLayoutView="0" workbookViewId="0" topLeftCell="B6">
      <selection activeCell="G15" sqref="G1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45199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'[5]OTCHET'!E106</f>
        <v>0</v>
      </c>
      <c r="F31" s="168">
        <f t="shared" si="1"/>
        <v>0</v>
      </c>
      <c r="G31" s="169">
        <f>'[5]OTCHET'!G106</f>
        <v>0</v>
      </c>
      <c r="H31" s="170">
        <f>'[5]OTCHET'!H106</f>
        <v>0</v>
      </c>
      <c r="I31" s="170">
        <f>'[5]OTCHET'!I106</f>
        <v>0</v>
      </c>
      <c r="J31" s="171">
        <f>'[5]OTCHET'!J106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'[5]OTCHET'!E110+'[5]OTCHET'!E119+'[5]OTCHET'!E135+'[5]OTCHET'!E136</f>
        <v>0</v>
      </c>
      <c r="F32" s="168">
        <f t="shared" si="1"/>
        <v>0</v>
      </c>
      <c r="G32" s="169">
        <f>'[5]OTCHET'!G110+'[5]OTCHET'!G119+'[5]OTCHET'!G135+'[5]OTCHET'!G136</f>
        <v>0</v>
      </c>
      <c r="H32" s="170">
        <f>'[5]OTCHET'!H110+'[5]OTCHET'!H119+'[5]OTCHET'!H135+'[5]OTCHET'!H136</f>
        <v>0</v>
      </c>
      <c r="I32" s="170">
        <f>'[5]OTCHET'!I110+'[5]OTCHET'!I119+'[5]OTCHET'!I135+'[5]OTCHET'!I136</f>
        <v>0</v>
      </c>
      <c r="J32" s="171">
        <f>'[5]OTCHET'!J110+'[5]OTCHET'!J119+'[5]OTCHET'!J135+'[5]OTCHET'!J136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'[5]OTCHET'!E123</f>
        <v>0</v>
      </c>
      <c r="F33" s="120">
        <f t="shared" si="1"/>
        <v>0</v>
      </c>
      <c r="G33" s="121">
        <f>'[5]OTCHET'!G123</f>
        <v>0</v>
      </c>
      <c r="H33" s="122">
        <f>'[5]OTCHET'!H123</f>
        <v>0</v>
      </c>
      <c r="I33" s="122">
        <f>'[5]OTCHET'!I123</f>
        <v>0</v>
      </c>
      <c r="J33" s="123">
        <f>'[5]OTCHET'!J123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+'[5]OTCHET'!E137</f>
        <v>0</v>
      </c>
      <c r="F36" s="191">
        <f t="shared" si="1"/>
        <v>0</v>
      </c>
      <c r="G36" s="192">
        <f>+'[5]OTCHET'!G137</f>
        <v>0</v>
      </c>
      <c r="H36" s="193">
        <f>+'[5]OTCHET'!H137</f>
        <v>0</v>
      </c>
      <c r="I36" s="193">
        <f>+'[5]OTCHET'!I137</f>
        <v>0</v>
      </c>
      <c r="J36" s="194">
        <f>+'[5]OTCHET'!J137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'[5]OTCHET'!E140+'[5]OTCHET'!E149+'[5]OTCHET'!E158</f>
        <v>0</v>
      </c>
      <c r="F37" s="199">
        <f t="shared" si="1"/>
        <v>0</v>
      </c>
      <c r="G37" s="200">
        <f>'[5]OTCHET'!G140+'[5]OTCHET'!G149+'[5]OTCHET'!G158</f>
        <v>0</v>
      </c>
      <c r="H37" s="201">
        <f>'[5]OTCHET'!H140+'[5]OTCHET'!H149+'[5]OTCHET'!H158</f>
        <v>0</v>
      </c>
      <c r="I37" s="201">
        <f>'[5]OTCHET'!I140+'[5]OTCHET'!I149+'[5]OTCHET'!I158</f>
        <v>0</v>
      </c>
      <c r="J37" s="202">
        <f>'[5]OTCHET'!J140+'[5]OTCHET'!J149+'[5]OTCHET'!J158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5000</v>
      </c>
      <c r="G86" s="310">
        <f aca="true" t="shared" si="11" ref="G86:M86">+G87+G88</f>
        <v>5000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+'[5]OTCHET'!E521+'[5]OTCHET'!E524+'[5]OTCHET'!E544</f>
        <v>0</v>
      </c>
      <c r="F88" s="382">
        <f t="shared" si="1"/>
        <v>5000</v>
      </c>
      <c r="G88" s="383">
        <f>+'[5]OTCHET'!G521+'[5]OTCHET'!G524+'[5]OTCHET'!G544</f>
        <v>5000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+'[5]OTCHET'!E587+'[5]OTCHET'!E588</f>
        <v>0</v>
      </c>
      <c r="F93" s="168">
        <f t="shared" si="12"/>
        <v>4500</v>
      </c>
      <c r="G93" s="169">
        <f>+'[5]OTCHET'!G587+'[5]OTCHET'!G588</f>
        <v>4500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+'[5]OTCHET'!E589+'[5]OTCHET'!E590</f>
        <v>0</v>
      </c>
      <c r="F94" s="168">
        <f t="shared" si="12"/>
        <v>-9500</v>
      </c>
      <c r="G94" s="169">
        <f>+'[5]OTCHET'!G589+'[5]OTCHET'!G590</f>
        <v>-9500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v.velinova@comdos.bg</v>
      </c>
      <c r="C107" s="421"/>
      <c r="D107" s="421"/>
      <c r="E107" s="426"/>
      <c r="F107" s="19"/>
      <c r="G107" s="427" t="str">
        <f>+'[5]OTCHET'!E605</f>
        <v>02/8004544</v>
      </c>
      <c r="H107" s="427" t="str">
        <f>+'[5]OTCHET'!F605</f>
        <v>02/8004502</v>
      </c>
      <c r="I107" s="428"/>
      <c r="J107" s="429" t="str">
        <f>+'[5]OTCHET'!B605</f>
        <v>30.09.2023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2023-10-03T07:57:08Z</dcterms:modified>
  <cp:category/>
  <cp:version/>
  <cp:contentType/>
  <cp:contentStatus/>
</cp:coreProperties>
</file>